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35" windowHeight="12615" activeTab="0"/>
  </bookViews>
  <sheets>
    <sheet name="МАГИСТРАТУРА" sheetId="1" r:id="rId1"/>
  </sheets>
  <definedNames>
    <definedName name="_xlnm.Print_Area" localSheetId="0">'МАГИСТРАТУРА'!$A$1:$W$43</definedName>
  </definedNames>
  <calcPr fullCalcOnLoad="1"/>
</workbook>
</file>

<file path=xl/sharedStrings.xml><?xml version="1.0" encoding="utf-8"?>
<sst xmlns="http://schemas.openxmlformats.org/spreadsheetml/2006/main" count="71" uniqueCount="53">
  <si>
    <t>Физическая культура</t>
  </si>
  <si>
    <t>Педагогическое образование</t>
  </si>
  <si>
    <t>План приема</t>
  </si>
  <si>
    <t>История</t>
  </si>
  <si>
    <t>НАПРАВЛЕНИЯ ПОДГОТОВКИ/
ПРОФИЛИ ПОДГОТОВКИ</t>
  </si>
  <si>
    <t>Очная форма 
обучения</t>
  </si>
  <si>
    <t>Заочная форма
 обучения</t>
  </si>
  <si>
    <t xml:space="preserve"> Внебюджетные места</t>
  </si>
  <si>
    <t>специалист</t>
  </si>
  <si>
    <t>Всего</t>
  </si>
  <si>
    <t>Иностранный язык и межкультурная 
коммуникация</t>
  </si>
  <si>
    <t>Управление образовательными 
системами</t>
  </si>
  <si>
    <t>Зачисленно</t>
  </si>
  <si>
    <t>конкурс бюжет</t>
  </si>
  <si>
    <t>внебюджет</t>
  </si>
  <si>
    <t xml:space="preserve">ИТОГО Внебюджетные места </t>
  </si>
  <si>
    <t>итого</t>
  </si>
  <si>
    <t>Управление персоналом</t>
  </si>
  <si>
    <t>Менеджмент персонала 
современной организации</t>
  </si>
  <si>
    <t>Теология</t>
  </si>
  <si>
    <t>Юриспруденция</t>
  </si>
  <si>
    <t>Гражданское право</t>
  </si>
  <si>
    <t>Уголовное право</t>
  </si>
  <si>
    <t>Прикладная юриспруденция</t>
  </si>
  <si>
    <t xml:space="preserve">Биология </t>
  </si>
  <si>
    <t>Биотехнология с основами нанотехнологий</t>
  </si>
  <si>
    <t>Информационные технологии в образовании</t>
  </si>
  <si>
    <t>Управление качеством образования</t>
  </si>
  <si>
    <t xml:space="preserve"> Русский язык Литература</t>
  </si>
  <si>
    <t>Геоэкология и химия</t>
  </si>
  <si>
    <t xml:space="preserve"> Внебюджетные места
21.08.2015</t>
  </si>
  <si>
    <t>ИТОГО</t>
  </si>
  <si>
    <t xml:space="preserve"> Внебюджетные места
18.09.2015</t>
  </si>
  <si>
    <t>ЗАЧИСЛЕНИЕ МАГИСТРАТУРА
2015 ГОД</t>
  </si>
  <si>
    <t xml:space="preserve"> Русский язык как иностранный</t>
  </si>
  <si>
    <t>ВПО, 2015</t>
  </si>
  <si>
    <t>ВПО, до 2015</t>
  </si>
  <si>
    <t>до 2015</t>
  </si>
  <si>
    <t>Начальное образование</t>
  </si>
  <si>
    <t xml:space="preserve"> Внебюджетные места 18.09.2015</t>
  </si>
  <si>
    <t>Технология</t>
  </si>
  <si>
    <t>Компьютерное моделирование, информационный дизайн и реклама</t>
  </si>
  <si>
    <t>Сопровождение профессиональной
 деятельности воспитателя</t>
  </si>
  <si>
    <t>Психолого-педагогическое образование</t>
  </si>
  <si>
    <t>Менеджмент в системе образования</t>
  </si>
  <si>
    <t>Социальная работа</t>
  </si>
  <si>
    <t>Проектирование в социальной сфере</t>
  </si>
  <si>
    <t>Журналистика</t>
  </si>
  <si>
    <t>Музеология и охрана памятников культурного и природного наследия</t>
  </si>
  <si>
    <t>Музеология</t>
  </si>
  <si>
    <t>Государственное право</t>
  </si>
  <si>
    <t>Психология образования</t>
  </si>
  <si>
    <t>бакалавр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</si>
</sst>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* #,##0_);_(* \(#,##0\);_(* &quot;-&quot;_);_(@_)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DDD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tabSelected="1" view="pageBreakPreview" zoomScale="70" zoomScaleSheetLayoutView="70" workbookViewId="0" topLeftCell="A1">
      <pane xSplit="17" ySplit="11" topLeftCell="R12" activePane="bottomRight" state="frozen"/>
      <selection pane="topLeft" activeCell="A1" sqref="A1"/>
      <selection pane="topRight" activeCell="R1" sqref="R1"/>
      <selection pane="bottomLeft" activeCell="A12" sqref="A12"/>
      <selection pane="bottomRight" activeCell="F4" sqref="F4:F6"/>
    </sheetView>
  </sheetViews>
  <sheetFormatPr defaultColWidth="9.00390625" defaultRowHeight="12.75"/>
  <cols>
    <col min="1" max="1" width="32.00390625" style="22" customWidth="1"/>
    <col min="2" max="2" width="17.375" style="22" customWidth="1"/>
    <col min="3" max="3" width="17.75390625" style="22" customWidth="1"/>
    <col min="4" max="4" width="9.625" style="22" customWidth="1"/>
    <col min="5" max="5" width="8.625" style="22" customWidth="1"/>
    <col min="6" max="6" width="11.00390625" style="22" customWidth="1"/>
    <col min="7" max="7" width="8.25390625" style="22" customWidth="1"/>
    <col min="8" max="8" width="7.75390625" style="22" customWidth="1"/>
    <col min="9" max="9" width="7.00390625" style="22" customWidth="1"/>
    <col min="10" max="12" width="6.75390625" style="22" customWidth="1"/>
    <col min="13" max="13" width="7.25390625" style="22" customWidth="1"/>
    <col min="14" max="16" width="11.25390625" style="22" customWidth="1"/>
    <col min="17" max="17" width="9.00390625" style="22" customWidth="1"/>
    <col min="18" max="18" width="9.75390625" style="22" customWidth="1"/>
    <col min="19" max="21" width="7.25390625" style="22" customWidth="1"/>
    <col min="22" max="22" width="7.625" style="22" customWidth="1"/>
    <col min="23" max="23" width="9.125" style="22" hidden="1" customWidth="1"/>
    <col min="24" max="35" width="9.125" style="0" hidden="1" customWidth="1"/>
  </cols>
  <sheetData>
    <row r="1" spans="1:23" s="44" customFormat="1" ht="42.75" customHeight="1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s="44" customFormat="1" ht="15.75" customHeight="1">
      <c r="A2" s="36" t="s">
        <v>4</v>
      </c>
      <c r="B2" s="43" t="s">
        <v>2</v>
      </c>
      <c r="C2" s="43"/>
      <c r="D2" s="29" t="s">
        <v>12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2"/>
      <c r="W2" s="34" t="s">
        <v>13</v>
      </c>
    </row>
    <row r="3" spans="1:23" s="44" customFormat="1" ht="51" customHeight="1">
      <c r="A3" s="36"/>
      <c r="B3" s="9" t="s">
        <v>5</v>
      </c>
      <c r="C3" s="9" t="s">
        <v>6</v>
      </c>
      <c r="D3" s="29" t="s">
        <v>5</v>
      </c>
      <c r="E3" s="30"/>
      <c r="F3" s="30"/>
      <c r="G3" s="30"/>
      <c r="H3" s="30"/>
      <c r="I3" s="30"/>
      <c r="J3" s="30"/>
      <c r="K3" s="30"/>
      <c r="L3" s="30"/>
      <c r="M3" s="32"/>
      <c r="N3" s="29" t="s">
        <v>6</v>
      </c>
      <c r="O3" s="30"/>
      <c r="P3" s="30"/>
      <c r="Q3" s="30"/>
      <c r="R3" s="30"/>
      <c r="S3" s="30"/>
      <c r="T3" s="30"/>
      <c r="U3" s="30"/>
      <c r="V3" s="32"/>
      <c r="W3" s="34"/>
    </row>
    <row r="4" spans="1:23" s="44" customFormat="1" ht="34.5" customHeight="1">
      <c r="A4" s="36"/>
      <c r="B4" s="37" t="s">
        <v>7</v>
      </c>
      <c r="C4" s="37" t="s">
        <v>7</v>
      </c>
      <c r="D4" s="37" t="s">
        <v>31</v>
      </c>
      <c r="E4" s="34" t="s">
        <v>30</v>
      </c>
      <c r="F4" s="34" t="s">
        <v>32</v>
      </c>
      <c r="G4" s="40" t="s">
        <v>14</v>
      </c>
      <c r="H4" s="41"/>
      <c r="I4" s="41"/>
      <c r="J4" s="41"/>
      <c r="K4" s="41"/>
      <c r="L4" s="42"/>
      <c r="M4" s="34" t="s">
        <v>7</v>
      </c>
      <c r="N4" s="34" t="s">
        <v>30</v>
      </c>
      <c r="O4" s="34" t="s">
        <v>39</v>
      </c>
      <c r="P4" s="34" t="s">
        <v>15</v>
      </c>
      <c r="Q4" s="40" t="s">
        <v>14</v>
      </c>
      <c r="R4" s="41"/>
      <c r="S4" s="41"/>
      <c r="T4" s="41"/>
      <c r="U4" s="41"/>
      <c r="V4" s="42"/>
      <c r="W4" s="34"/>
    </row>
    <row r="5" spans="1:23" s="44" customFormat="1" ht="34.5" customHeight="1">
      <c r="A5" s="36"/>
      <c r="B5" s="38"/>
      <c r="C5" s="38"/>
      <c r="D5" s="38"/>
      <c r="E5" s="34"/>
      <c r="F5" s="34"/>
      <c r="G5" s="40" t="s">
        <v>8</v>
      </c>
      <c r="H5" s="41"/>
      <c r="I5" s="42"/>
      <c r="J5" s="40" t="s">
        <v>52</v>
      </c>
      <c r="K5" s="41"/>
      <c r="L5" s="41"/>
      <c r="M5" s="34"/>
      <c r="N5" s="34"/>
      <c r="O5" s="34"/>
      <c r="P5" s="34"/>
      <c r="Q5" s="40" t="s">
        <v>8</v>
      </c>
      <c r="R5" s="41"/>
      <c r="S5" s="42"/>
      <c r="T5" s="40" t="s">
        <v>52</v>
      </c>
      <c r="U5" s="41"/>
      <c r="V5" s="41"/>
      <c r="W5" s="34"/>
    </row>
    <row r="6" spans="1:23" s="44" customFormat="1" ht="110.25" customHeight="1" thickBot="1">
      <c r="A6" s="36"/>
      <c r="B6" s="39"/>
      <c r="C6" s="39"/>
      <c r="D6" s="39"/>
      <c r="E6" s="34"/>
      <c r="F6" s="34"/>
      <c r="G6" s="3" t="s">
        <v>35</v>
      </c>
      <c r="H6" s="3" t="s">
        <v>36</v>
      </c>
      <c r="I6" s="3" t="s">
        <v>16</v>
      </c>
      <c r="J6" s="3" t="s">
        <v>16</v>
      </c>
      <c r="K6" s="3">
        <v>2015</v>
      </c>
      <c r="L6" s="3" t="s">
        <v>37</v>
      </c>
      <c r="M6" s="34"/>
      <c r="N6" s="34"/>
      <c r="O6" s="34"/>
      <c r="P6" s="34"/>
      <c r="Q6" s="3" t="s">
        <v>35</v>
      </c>
      <c r="R6" s="3" t="s">
        <v>36</v>
      </c>
      <c r="S6" s="3" t="s">
        <v>16</v>
      </c>
      <c r="T6" s="3" t="s">
        <v>16</v>
      </c>
      <c r="U6" s="3">
        <v>2015</v>
      </c>
      <c r="V6" s="3" t="s">
        <v>37</v>
      </c>
      <c r="W6" s="34"/>
    </row>
    <row r="7" spans="1:25" s="44" customFormat="1" ht="19.5" customHeight="1" thickBot="1">
      <c r="A7" s="11" t="s">
        <v>1</v>
      </c>
      <c r="B7" s="12">
        <f>B8+B9+B10+B11+B15+B16+B18+B19</f>
        <v>2</v>
      </c>
      <c r="C7" s="12">
        <f>C8+C9+C10+C11+C15+C16+C18+C19+C17</f>
        <v>26</v>
      </c>
      <c r="D7" s="12">
        <f>D8+D9+D10+D11+D15+D16+D18+D19+D17+D12</f>
        <v>5</v>
      </c>
      <c r="E7" s="12">
        <f>E8+E9+E10+E11+E15+E16+E18+E19+E17</f>
        <v>2</v>
      </c>
      <c r="F7" s="12">
        <f>F8+F9+F10+F11+F15+F16+F18+F19+F17+F12</f>
        <v>3</v>
      </c>
      <c r="G7" s="12">
        <f>G8+G9+G10+G11+G15+G16+G18+G19+G17+G12</f>
        <v>2</v>
      </c>
      <c r="H7" s="12"/>
      <c r="I7" s="13">
        <f>I8+I9+I10+I11+I15+I16+I18+I19+I17+I12</f>
        <v>2</v>
      </c>
      <c r="J7" s="13">
        <f>J8+J9+J10+J11+J15+J16+J18+J19+J17+J12</f>
        <v>3</v>
      </c>
      <c r="K7" s="2">
        <f>K8+K9+K10+K11+K15+K16+K18+K19+K17+K12</f>
        <v>3</v>
      </c>
      <c r="L7" s="12">
        <f>L8+L9+L10+L11+L15+L16+L18+L19</f>
        <v>0</v>
      </c>
      <c r="M7" s="12">
        <f>M8+M9+M10+M11+M15+M16+M18+M19</f>
        <v>0</v>
      </c>
      <c r="N7" s="12">
        <f>N8+N9+N10+N11+N15+N16+N18+N19+N12+N17+N13+N14</f>
        <v>26</v>
      </c>
      <c r="O7" s="12">
        <f aca="true" t="shared" si="0" ref="O7:W7">O8+O9+O10+O11+O15+O16+O18+O19+O12+O17+O13+O14</f>
        <v>32</v>
      </c>
      <c r="P7" s="12">
        <f>P8+P9+P10+P11+P15+P16+P18+P19+P12+P17+P14+P13</f>
        <v>59</v>
      </c>
      <c r="Q7" s="12">
        <f t="shared" si="0"/>
        <v>8</v>
      </c>
      <c r="R7" s="14">
        <f t="shared" si="0"/>
        <v>39</v>
      </c>
      <c r="S7" s="15">
        <f t="shared" si="0"/>
        <v>47</v>
      </c>
      <c r="T7" s="16">
        <f t="shared" si="0"/>
        <v>11</v>
      </c>
      <c r="U7" s="17">
        <f t="shared" si="0"/>
        <v>11</v>
      </c>
      <c r="V7" s="12">
        <f t="shared" si="0"/>
        <v>0</v>
      </c>
      <c r="W7" s="12">
        <f t="shared" si="0"/>
        <v>0</v>
      </c>
      <c r="X7" s="44">
        <f>S7+T7</f>
        <v>58</v>
      </c>
      <c r="Y7" s="44">
        <f>Q7+R7</f>
        <v>47</v>
      </c>
    </row>
    <row r="8" spans="1:23" s="44" customFormat="1" ht="19.5" thickBot="1">
      <c r="A8" s="18" t="s">
        <v>29</v>
      </c>
      <c r="B8" s="2"/>
      <c r="C8" s="12">
        <v>1</v>
      </c>
      <c r="D8" s="12">
        <f>E8+F8</f>
        <v>0</v>
      </c>
      <c r="E8" s="2"/>
      <c r="F8" s="2"/>
      <c r="G8" s="2"/>
      <c r="H8" s="2"/>
      <c r="I8" s="2"/>
      <c r="J8" s="2"/>
      <c r="K8" s="2"/>
      <c r="L8" s="2"/>
      <c r="M8" s="4"/>
      <c r="N8" s="12">
        <v>1</v>
      </c>
      <c r="O8" s="12"/>
      <c r="P8" s="12">
        <f>N8+O8</f>
        <v>1</v>
      </c>
      <c r="Q8" s="12"/>
      <c r="R8" s="12"/>
      <c r="S8" s="19"/>
      <c r="T8" s="20">
        <v>1</v>
      </c>
      <c r="U8" s="12">
        <v>1</v>
      </c>
      <c r="V8" s="12"/>
      <c r="W8" s="12"/>
    </row>
    <row r="9" spans="1:23" s="44" customFormat="1" ht="19.5" thickBot="1">
      <c r="A9" s="18" t="s">
        <v>3</v>
      </c>
      <c r="B9" s="12">
        <v>1</v>
      </c>
      <c r="C9" s="12">
        <v>5</v>
      </c>
      <c r="D9" s="12">
        <f aca="true" t="shared" si="1" ref="D9:D19">E9+F9</f>
        <v>1</v>
      </c>
      <c r="E9" s="12">
        <v>1</v>
      </c>
      <c r="F9" s="12"/>
      <c r="G9" s="5">
        <v>1</v>
      </c>
      <c r="H9" s="4"/>
      <c r="I9" s="13">
        <v>1</v>
      </c>
      <c r="J9" s="21"/>
      <c r="K9" s="4"/>
      <c r="L9" s="2"/>
      <c r="M9" s="4"/>
      <c r="N9" s="12">
        <v>5</v>
      </c>
      <c r="O9" s="12">
        <v>2</v>
      </c>
      <c r="P9" s="12">
        <f aca="true" t="shared" si="2" ref="P9:P19">N9+O9</f>
        <v>7</v>
      </c>
      <c r="Q9" s="12">
        <v>1</v>
      </c>
      <c r="R9" s="12">
        <v>3</v>
      </c>
      <c r="S9" s="15">
        <f>SUM(Q9:R9)</f>
        <v>4</v>
      </c>
      <c r="T9" s="15">
        <v>3</v>
      </c>
      <c r="U9" s="12">
        <v>3</v>
      </c>
      <c r="V9" s="12"/>
      <c r="W9" s="12"/>
    </row>
    <row r="10" spans="1:23" s="44" customFormat="1" ht="45.75" customHeight="1">
      <c r="A10" s="10" t="s">
        <v>10</v>
      </c>
      <c r="B10" s="12">
        <v>1</v>
      </c>
      <c r="C10" s="2"/>
      <c r="D10" s="12">
        <f t="shared" si="1"/>
        <v>1</v>
      </c>
      <c r="E10" s="12">
        <v>1</v>
      </c>
      <c r="F10" s="12"/>
      <c r="G10" s="2"/>
      <c r="H10" s="2"/>
      <c r="I10" s="21"/>
      <c r="J10" s="13">
        <v>1</v>
      </c>
      <c r="K10" s="21">
        <v>1</v>
      </c>
      <c r="L10" s="2"/>
      <c r="M10" s="4"/>
      <c r="N10" s="4"/>
      <c r="O10" s="12"/>
      <c r="P10" s="12">
        <f t="shared" si="2"/>
        <v>0</v>
      </c>
      <c r="Q10" s="12"/>
      <c r="R10" s="12"/>
      <c r="S10" s="12"/>
      <c r="T10" s="12"/>
      <c r="U10" s="12"/>
      <c r="V10" s="12"/>
      <c r="W10" s="12"/>
    </row>
    <row r="11" spans="1:29" s="44" customFormat="1" ht="40.5" customHeight="1" thickBot="1">
      <c r="A11" s="10" t="s">
        <v>26</v>
      </c>
      <c r="B11" s="2"/>
      <c r="C11" s="12"/>
      <c r="D11" s="12">
        <f t="shared" si="1"/>
        <v>0</v>
      </c>
      <c r="E11" s="2"/>
      <c r="F11" s="2"/>
      <c r="G11" s="2"/>
      <c r="H11" s="2"/>
      <c r="I11" s="2"/>
      <c r="J11" s="7"/>
      <c r="K11" s="2"/>
      <c r="L11" s="2"/>
      <c r="M11" s="4"/>
      <c r="N11" s="12"/>
      <c r="O11" s="12"/>
      <c r="P11" s="12">
        <f t="shared" si="2"/>
        <v>0</v>
      </c>
      <c r="Q11" s="12"/>
      <c r="R11" s="12"/>
      <c r="S11" s="12"/>
      <c r="T11" s="12"/>
      <c r="U11" s="12"/>
      <c r="V11" s="12"/>
      <c r="W11" s="12"/>
      <c r="AA11" s="44">
        <f>AB12+AB13</f>
        <v>259</v>
      </c>
      <c r="AB11" s="44">
        <v>259</v>
      </c>
      <c r="AC11" s="44">
        <f>AC12+AC13</f>
        <v>150</v>
      </c>
    </row>
    <row r="12" spans="1:29" s="44" customFormat="1" ht="32.25" customHeight="1" thickBot="1">
      <c r="A12" s="10" t="s">
        <v>38</v>
      </c>
      <c r="B12" s="2"/>
      <c r="C12" s="12"/>
      <c r="D12" s="12"/>
      <c r="E12" s="2"/>
      <c r="F12" s="2"/>
      <c r="G12" s="2"/>
      <c r="H12" s="2"/>
      <c r="I12" s="2"/>
      <c r="J12" s="2"/>
      <c r="K12" s="2"/>
      <c r="L12" s="2"/>
      <c r="M12" s="4"/>
      <c r="N12" s="12"/>
      <c r="O12" s="12">
        <v>1</v>
      </c>
      <c r="P12" s="12">
        <f t="shared" si="2"/>
        <v>1</v>
      </c>
      <c r="Q12" s="12"/>
      <c r="R12" s="12">
        <v>1</v>
      </c>
      <c r="S12" s="15">
        <f>SUM(R12)</f>
        <v>1</v>
      </c>
      <c r="T12" s="12"/>
      <c r="U12" s="12"/>
      <c r="V12" s="12"/>
      <c r="W12" s="12"/>
      <c r="AB12" s="44">
        <v>142</v>
      </c>
      <c r="AC12" s="44">
        <v>61</v>
      </c>
    </row>
    <row r="13" spans="1:29" s="44" customFormat="1" ht="32.25" customHeight="1" thickBot="1">
      <c r="A13" s="10" t="s">
        <v>40</v>
      </c>
      <c r="B13" s="2"/>
      <c r="C13" s="12"/>
      <c r="D13" s="12"/>
      <c r="E13" s="2"/>
      <c r="F13" s="2"/>
      <c r="G13" s="2"/>
      <c r="H13" s="2"/>
      <c r="I13" s="2"/>
      <c r="J13" s="2"/>
      <c r="K13" s="2"/>
      <c r="L13" s="2"/>
      <c r="M13" s="4"/>
      <c r="N13" s="12"/>
      <c r="O13" s="12">
        <v>2</v>
      </c>
      <c r="P13" s="12">
        <v>2</v>
      </c>
      <c r="Q13" s="12"/>
      <c r="R13" s="12">
        <v>1</v>
      </c>
      <c r="S13" s="15">
        <f>SUM(R13)</f>
        <v>1</v>
      </c>
      <c r="T13" s="15">
        <v>1</v>
      </c>
      <c r="U13" s="12">
        <v>1</v>
      </c>
      <c r="V13" s="12"/>
      <c r="W13" s="12"/>
      <c r="AB13" s="44">
        <v>117</v>
      </c>
      <c r="AC13" s="44">
        <v>89</v>
      </c>
    </row>
    <row r="14" spans="1:23" s="44" customFormat="1" ht="52.5" customHeight="1" thickBot="1">
      <c r="A14" s="10" t="s">
        <v>41</v>
      </c>
      <c r="B14" s="2"/>
      <c r="C14" s="12"/>
      <c r="D14" s="12"/>
      <c r="E14" s="2"/>
      <c r="F14" s="2"/>
      <c r="G14" s="2"/>
      <c r="H14" s="2"/>
      <c r="I14" s="2"/>
      <c r="J14" s="2"/>
      <c r="K14" s="2"/>
      <c r="L14" s="2"/>
      <c r="M14" s="4"/>
      <c r="N14" s="12"/>
      <c r="O14" s="12">
        <v>9</v>
      </c>
      <c r="P14" s="12">
        <v>9</v>
      </c>
      <c r="Q14" s="12">
        <v>2</v>
      </c>
      <c r="R14" s="12">
        <v>6</v>
      </c>
      <c r="S14" s="15">
        <f>SUM(Q14:R14)</f>
        <v>8</v>
      </c>
      <c r="T14" s="15">
        <v>1</v>
      </c>
      <c r="U14" s="12">
        <v>1</v>
      </c>
      <c r="V14" s="12"/>
      <c r="W14" s="12"/>
    </row>
    <row r="15" spans="1:23" s="44" customFormat="1" ht="32.25" thickBot="1">
      <c r="A15" s="10" t="s">
        <v>27</v>
      </c>
      <c r="B15" s="2"/>
      <c r="C15" s="12">
        <v>2</v>
      </c>
      <c r="D15" s="12">
        <f t="shared" si="1"/>
        <v>0</v>
      </c>
      <c r="E15" s="2"/>
      <c r="F15" s="2"/>
      <c r="G15" s="2"/>
      <c r="H15" s="2"/>
      <c r="I15" s="2"/>
      <c r="J15" s="2"/>
      <c r="K15" s="2"/>
      <c r="L15" s="2"/>
      <c r="M15" s="4"/>
      <c r="N15" s="12">
        <v>2</v>
      </c>
      <c r="O15" s="12"/>
      <c r="P15" s="12">
        <f t="shared" si="2"/>
        <v>2</v>
      </c>
      <c r="Q15" s="12">
        <v>2</v>
      </c>
      <c r="R15" s="12"/>
      <c r="S15" s="15">
        <v>2</v>
      </c>
      <c r="T15" s="12"/>
      <c r="U15" s="12"/>
      <c r="V15" s="12"/>
      <c r="W15" s="12"/>
    </row>
    <row r="16" spans="1:23" s="44" customFormat="1" ht="18" customHeight="1" thickBot="1">
      <c r="A16" s="18" t="s">
        <v>28</v>
      </c>
      <c r="B16" s="2"/>
      <c r="C16" s="12">
        <v>1</v>
      </c>
      <c r="D16" s="12">
        <f t="shared" si="1"/>
        <v>0</v>
      </c>
      <c r="E16" s="2"/>
      <c r="F16" s="2"/>
      <c r="G16" s="2"/>
      <c r="H16" s="2"/>
      <c r="I16" s="6"/>
      <c r="J16" s="2"/>
      <c r="K16" s="2"/>
      <c r="L16" s="2"/>
      <c r="M16" s="2"/>
      <c r="N16" s="12">
        <v>1</v>
      </c>
      <c r="O16" s="12"/>
      <c r="P16" s="12">
        <f t="shared" si="2"/>
        <v>1</v>
      </c>
      <c r="Q16" s="12"/>
      <c r="R16" s="12">
        <v>1</v>
      </c>
      <c r="S16" s="15">
        <v>1</v>
      </c>
      <c r="T16" s="12"/>
      <c r="U16" s="12"/>
      <c r="V16" s="12"/>
      <c r="W16" s="12"/>
    </row>
    <row r="17" spans="1:23" s="44" customFormat="1" ht="18" customHeight="1" thickBot="1">
      <c r="A17" s="18" t="s">
        <v>34</v>
      </c>
      <c r="B17" s="2"/>
      <c r="C17" s="12"/>
      <c r="D17" s="12">
        <v>3</v>
      </c>
      <c r="E17" s="2"/>
      <c r="F17" s="2">
        <v>3</v>
      </c>
      <c r="G17" s="2">
        <v>1</v>
      </c>
      <c r="H17" s="22"/>
      <c r="I17" s="8">
        <v>1</v>
      </c>
      <c r="J17" s="5">
        <v>2</v>
      </c>
      <c r="K17" s="2">
        <v>2</v>
      </c>
      <c r="L17" s="2"/>
      <c r="M17" s="2"/>
      <c r="N17" s="12"/>
      <c r="O17" s="12"/>
      <c r="P17" s="12">
        <f t="shared" si="2"/>
        <v>0</v>
      </c>
      <c r="Q17" s="12"/>
      <c r="R17" s="12"/>
      <c r="S17" s="23"/>
      <c r="T17" s="23"/>
      <c r="U17" s="12"/>
      <c r="V17" s="12"/>
      <c r="W17" s="12"/>
    </row>
    <row r="18" spans="1:23" s="22" customFormat="1" ht="31.5" customHeight="1" thickBot="1">
      <c r="A18" s="10" t="s">
        <v>11</v>
      </c>
      <c r="B18" s="2"/>
      <c r="C18" s="12">
        <v>13</v>
      </c>
      <c r="D18" s="12">
        <f t="shared" si="1"/>
        <v>0</v>
      </c>
      <c r="E18" s="2"/>
      <c r="F18" s="2"/>
      <c r="G18" s="2"/>
      <c r="H18" s="2"/>
      <c r="I18" s="7"/>
      <c r="J18" s="2"/>
      <c r="K18" s="2"/>
      <c r="L18" s="2"/>
      <c r="M18" s="4"/>
      <c r="N18" s="12">
        <v>13</v>
      </c>
      <c r="O18" s="12">
        <v>12</v>
      </c>
      <c r="P18" s="12">
        <v>26</v>
      </c>
      <c r="Q18" s="12">
        <v>1</v>
      </c>
      <c r="R18" s="14">
        <v>19</v>
      </c>
      <c r="S18" s="24">
        <f>SUM(Q18:R18)</f>
        <v>20</v>
      </c>
      <c r="T18" s="25">
        <v>5</v>
      </c>
      <c r="U18" s="17">
        <v>5</v>
      </c>
      <c r="V18" s="12"/>
      <c r="W18" s="12"/>
    </row>
    <row r="19" spans="1:23" s="44" customFormat="1" ht="19.5" thickBot="1">
      <c r="A19" s="18" t="s">
        <v>0</v>
      </c>
      <c r="B19" s="2"/>
      <c r="C19" s="12">
        <v>4</v>
      </c>
      <c r="D19" s="12">
        <f t="shared" si="1"/>
        <v>0</v>
      </c>
      <c r="E19" s="2"/>
      <c r="F19" s="2"/>
      <c r="G19" s="2"/>
      <c r="H19" s="2"/>
      <c r="I19" s="2"/>
      <c r="J19" s="2"/>
      <c r="K19" s="2"/>
      <c r="L19" s="2"/>
      <c r="M19" s="4"/>
      <c r="N19" s="12">
        <v>4</v>
      </c>
      <c r="O19" s="12">
        <v>6</v>
      </c>
      <c r="P19" s="12">
        <f t="shared" si="2"/>
        <v>10</v>
      </c>
      <c r="Q19" s="12">
        <v>2</v>
      </c>
      <c r="R19" s="12">
        <v>8</v>
      </c>
      <c r="S19" s="15">
        <f>SUM(Q19:R19)</f>
        <v>10</v>
      </c>
      <c r="T19" s="15"/>
      <c r="U19" s="12"/>
      <c r="V19" s="12"/>
      <c r="W19" s="12"/>
    </row>
    <row r="20" spans="1:23" s="44" customFormat="1" ht="31.5" customHeight="1" thickBot="1">
      <c r="A20" s="29" t="s">
        <v>43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2"/>
    </row>
    <row r="21" spans="1:23" s="44" customFormat="1" ht="48.75" customHeight="1" thickBot="1">
      <c r="A21" s="10" t="s">
        <v>42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>
        <v>1</v>
      </c>
      <c r="P21" s="9">
        <v>1</v>
      </c>
      <c r="Q21" s="9"/>
      <c r="R21" s="9">
        <v>1</v>
      </c>
      <c r="S21" s="24">
        <v>1</v>
      </c>
      <c r="T21" s="9"/>
      <c r="U21" s="9"/>
      <c r="V21" s="9"/>
      <c r="W21" s="9"/>
    </row>
    <row r="22" spans="1:23" s="44" customFormat="1" ht="34.5" customHeight="1" thickBot="1">
      <c r="A22" s="10" t="s">
        <v>51</v>
      </c>
      <c r="B22" s="12"/>
      <c r="C22" s="12">
        <v>6</v>
      </c>
      <c r="D22" s="12"/>
      <c r="E22" s="12"/>
      <c r="F22" s="12"/>
      <c r="G22" s="12"/>
      <c r="H22" s="12"/>
      <c r="I22" s="12"/>
      <c r="J22" s="12"/>
      <c r="K22" s="12"/>
      <c r="L22" s="12"/>
      <c r="M22" s="4"/>
      <c r="N22" s="12">
        <v>6</v>
      </c>
      <c r="O22" s="12">
        <v>12</v>
      </c>
      <c r="P22" s="12">
        <v>18</v>
      </c>
      <c r="Q22" s="12">
        <v>1</v>
      </c>
      <c r="R22" s="12">
        <v>11</v>
      </c>
      <c r="S22" s="24">
        <f>SUM(Q22:R22)</f>
        <v>12</v>
      </c>
      <c r="T22" s="25">
        <v>6</v>
      </c>
      <c r="U22" s="12">
        <v>6</v>
      </c>
      <c r="V22" s="12"/>
      <c r="W22" s="12"/>
    </row>
    <row r="23" spans="1:23" s="44" customFormat="1" ht="34.5" customHeight="1" thickBot="1">
      <c r="A23" s="29" t="s">
        <v>45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2"/>
    </row>
    <row r="24" spans="1:23" s="44" customFormat="1" ht="34.5" customHeight="1" thickBot="1">
      <c r="A24" s="26" t="s">
        <v>46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4"/>
      <c r="N24" s="12"/>
      <c r="O24" s="12">
        <v>15</v>
      </c>
      <c r="P24" s="12">
        <f>N24+O24</f>
        <v>15</v>
      </c>
      <c r="Q24" s="12"/>
      <c r="R24" s="12">
        <v>5</v>
      </c>
      <c r="S24" s="15">
        <f>SUM(R24)</f>
        <v>5</v>
      </c>
      <c r="T24" s="15">
        <f>U24+V24</f>
        <v>10</v>
      </c>
      <c r="U24" s="12">
        <v>9</v>
      </c>
      <c r="V24" s="12">
        <v>1</v>
      </c>
      <c r="W24" s="12"/>
    </row>
    <row r="25" spans="1:23" s="44" customFormat="1" ht="34.5" customHeight="1" thickBot="1">
      <c r="A25" s="29" t="s">
        <v>48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2"/>
    </row>
    <row r="26" spans="1:23" s="44" customFormat="1" ht="34.5" customHeight="1" thickBot="1">
      <c r="A26" s="26" t="s">
        <v>49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4"/>
      <c r="N26" s="12"/>
      <c r="O26" s="12">
        <v>6</v>
      </c>
      <c r="P26" s="12">
        <v>6</v>
      </c>
      <c r="Q26" s="12"/>
      <c r="R26" s="12">
        <v>1</v>
      </c>
      <c r="S26" s="15">
        <v>1</v>
      </c>
      <c r="T26" s="15">
        <v>5</v>
      </c>
      <c r="U26" s="12">
        <v>5</v>
      </c>
      <c r="V26" s="12"/>
      <c r="W26" s="12"/>
    </row>
    <row r="27" spans="1:23" s="44" customFormat="1" ht="34.5" customHeight="1" thickBot="1">
      <c r="A27" s="29" t="s">
        <v>47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2"/>
    </row>
    <row r="28" spans="1:23" s="44" customFormat="1" ht="34.5" customHeight="1" thickBot="1">
      <c r="A28" s="26" t="s">
        <v>47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4"/>
      <c r="N28" s="12"/>
      <c r="O28" s="12">
        <v>4</v>
      </c>
      <c r="P28" s="12">
        <v>4</v>
      </c>
      <c r="Q28" s="12">
        <v>1</v>
      </c>
      <c r="R28" s="12">
        <v>1</v>
      </c>
      <c r="S28" s="15">
        <f>SUM(Q28:R28)</f>
        <v>2</v>
      </c>
      <c r="T28" s="15">
        <v>2</v>
      </c>
      <c r="U28" s="12">
        <v>2</v>
      </c>
      <c r="V28" s="12"/>
      <c r="W28" s="12"/>
    </row>
    <row r="29" spans="1:23" s="44" customFormat="1" ht="29.25" customHeight="1" thickBot="1">
      <c r="A29" s="29" t="s">
        <v>24</v>
      </c>
      <c r="B29" s="30"/>
      <c r="C29" s="30"/>
      <c r="D29" s="30"/>
      <c r="E29" s="30"/>
      <c r="F29" s="30"/>
      <c r="G29" s="30"/>
      <c r="H29" s="30"/>
      <c r="I29" s="33"/>
      <c r="J29" s="33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2"/>
    </row>
    <row r="30" spans="1:23" s="44" customFormat="1" ht="29.25" customHeight="1" thickBot="1">
      <c r="A30" s="10" t="s">
        <v>25</v>
      </c>
      <c r="B30" s="12">
        <v>8</v>
      </c>
      <c r="C30" s="12"/>
      <c r="D30" s="12">
        <f>E30+F30</f>
        <v>9</v>
      </c>
      <c r="E30" s="12">
        <v>8</v>
      </c>
      <c r="F30" s="12">
        <v>1</v>
      </c>
      <c r="G30" s="12">
        <v>2</v>
      </c>
      <c r="H30" s="14"/>
      <c r="I30" s="15">
        <v>2</v>
      </c>
      <c r="J30" s="15">
        <v>7</v>
      </c>
      <c r="K30" s="17">
        <v>7</v>
      </c>
      <c r="L30" s="12"/>
      <c r="M30" s="4"/>
      <c r="N30" s="12"/>
      <c r="O30" s="12"/>
      <c r="P30" s="12"/>
      <c r="Q30" s="12"/>
      <c r="R30" s="12"/>
      <c r="S30" s="12"/>
      <c r="T30" s="12"/>
      <c r="U30" s="12"/>
      <c r="V30" s="4"/>
      <c r="W30" s="12"/>
    </row>
    <row r="31" spans="1:23" s="44" customFormat="1" ht="29.25" customHeight="1" thickBot="1">
      <c r="A31" s="29" t="s">
        <v>20</v>
      </c>
      <c r="B31" s="30"/>
      <c r="C31" s="30"/>
      <c r="D31" s="30"/>
      <c r="E31" s="30"/>
      <c r="F31" s="30"/>
      <c r="G31" s="30"/>
      <c r="H31" s="30"/>
      <c r="I31" s="31"/>
      <c r="J31" s="31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2"/>
    </row>
    <row r="32" spans="1:23" s="44" customFormat="1" ht="29.25" customHeight="1" thickBot="1">
      <c r="A32" s="27" t="s">
        <v>23</v>
      </c>
      <c r="B32" s="12"/>
      <c r="C32" s="12">
        <v>68</v>
      </c>
      <c r="D32" s="12"/>
      <c r="E32" s="12"/>
      <c r="F32" s="12"/>
      <c r="G32" s="12"/>
      <c r="H32" s="12"/>
      <c r="I32" s="12"/>
      <c r="J32" s="12"/>
      <c r="K32" s="12"/>
      <c r="L32" s="12"/>
      <c r="M32" s="4"/>
      <c r="N32" s="12">
        <v>68</v>
      </c>
      <c r="O32" s="12">
        <v>30</v>
      </c>
      <c r="P32" s="12">
        <f>N32+O32</f>
        <v>98</v>
      </c>
      <c r="Q32" s="12">
        <v>17</v>
      </c>
      <c r="R32" s="12">
        <v>36</v>
      </c>
      <c r="S32" s="15">
        <f>SUM(Q32:R32)</f>
        <v>53</v>
      </c>
      <c r="T32" s="15">
        <f>U32+V32</f>
        <v>45</v>
      </c>
      <c r="U32" s="12">
        <v>43</v>
      </c>
      <c r="V32" s="12">
        <v>2</v>
      </c>
      <c r="W32" s="12"/>
    </row>
    <row r="33" spans="1:23" s="44" customFormat="1" ht="29.25" customHeight="1" thickBot="1">
      <c r="A33" s="27" t="s">
        <v>22</v>
      </c>
      <c r="B33" s="12"/>
      <c r="C33" s="12">
        <v>12</v>
      </c>
      <c r="D33" s="12"/>
      <c r="E33" s="12"/>
      <c r="F33" s="12"/>
      <c r="G33" s="12"/>
      <c r="H33" s="12"/>
      <c r="I33" s="12"/>
      <c r="J33" s="12"/>
      <c r="K33" s="12"/>
      <c r="L33" s="12"/>
      <c r="M33" s="4"/>
      <c r="N33" s="12">
        <v>12</v>
      </c>
      <c r="O33" s="12">
        <v>4</v>
      </c>
      <c r="P33" s="12">
        <f>N33+O33</f>
        <v>16</v>
      </c>
      <c r="Q33" s="12"/>
      <c r="R33" s="12">
        <v>1</v>
      </c>
      <c r="S33" s="15">
        <v>1</v>
      </c>
      <c r="T33" s="15">
        <f>U33</f>
        <v>15</v>
      </c>
      <c r="U33" s="12">
        <v>15</v>
      </c>
      <c r="V33" s="4"/>
      <c r="W33" s="12"/>
    </row>
    <row r="34" spans="1:23" s="44" customFormat="1" ht="29.25" customHeight="1" thickBot="1">
      <c r="A34" s="27" t="s">
        <v>21</v>
      </c>
      <c r="B34" s="12"/>
      <c r="C34" s="12">
        <v>13</v>
      </c>
      <c r="D34" s="12"/>
      <c r="E34" s="12"/>
      <c r="F34" s="12"/>
      <c r="G34" s="12"/>
      <c r="H34" s="12"/>
      <c r="I34" s="12"/>
      <c r="J34" s="12"/>
      <c r="K34" s="12"/>
      <c r="L34" s="12"/>
      <c r="M34" s="4"/>
      <c r="N34" s="12">
        <v>13</v>
      </c>
      <c r="O34" s="12">
        <v>6</v>
      </c>
      <c r="P34" s="12">
        <f>N34+O34</f>
        <v>19</v>
      </c>
      <c r="Q34" s="12"/>
      <c r="R34" s="12"/>
      <c r="S34" s="14"/>
      <c r="T34" s="24">
        <f>U34+V34</f>
        <v>19</v>
      </c>
      <c r="U34" s="17">
        <v>18</v>
      </c>
      <c r="V34" s="12">
        <v>1</v>
      </c>
      <c r="W34" s="12"/>
    </row>
    <row r="35" spans="1:23" s="44" customFormat="1" ht="29.25" customHeight="1" thickBot="1">
      <c r="A35" s="27" t="s">
        <v>50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4"/>
      <c r="N35" s="12"/>
      <c r="O35" s="12">
        <v>3</v>
      </c>
      <c r="P35" s="12">
        <f>N35+O35</f>
        <v>3</v>
      </c>
      <c r="Q35" s="12"/>
      <c r="R35" s="12"/>
      <c r="S35" s="12"/>
      <c r="T35" s="24">
        <f>U35+V35</f>
        <v>3</v>
      </c>
      <c r="U35" s="12">
        <v>2</v>
      </c>
      <c r="V35" s="4">
        <v>1</v>
      </c>
      <c r="W35" s="12"/>
    </row>
    <row r="36" spans="1:23" s="44" customFormat="1" ht="29.25" customHeight="1">
      <c r="A36" s="27" t="s">
        <v>16</v>
      </c>
      <c r="B36" s="12"/>
      <c r="C36" s="12">
        <f>SUM(C32:C34)</f>
        <v>93</v>
      </c>
      <c r="D36" s="12"/>
      <c r="E36" s="12"/>
      <c r="F36" s="12"/>
      <c r="G36" s="12"/>
      <c r="H36" s="12"/>
      <c r="I36" s="12"/>
      <c r="J36" s="12"/>
      <c r="K36" s="12"/>
      <c r="L36" s="12"/>
      <c r="M36" s="4"/>
      <c r="N36" s="12">
        <f>SUM(N32:N34)+N35</f>
        <v>93</v>
      </c>
      <c r="O36" s="12">
        <f>SUM(O32:O34)+O35</f>
        <v>43</v>
      </c>
      <c r="P36" s="12">
        <f>SUM(P32:P34)+P35</f>
        <v>136</v>
      </c>
      <c r="Q36" s="12"/>
      <c r="R36" s="12">
        <f>SUM(R33:R35)</f>
        <v>1</v>
      </c>
      <c r="S36" s="12">
        <f>SUM(S33:S35)+S32</f>
        <v>54</v>
      </c>
      <c r="T36" s="12">
        <f>SUM(T33:T35)+T32</f>
        <v>82</v>
      </c>
      <c r="U36" s="12">
        <f>SUM(U33:U35)</f>
        <v>35</v>
      </c>
      <c r="V36" s="12">
        <f>SUM(V33:V35)</f>
        <v>2</v>
      </c>
      <c r="W36" s="12"/>
    </row>
    <row r="37" spans="1:23" s="44" customFormat="1" ht="29.25" customHeight="1" thickBot="1">
      <c r="A37" s="29" t="s">
        <v>19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3"/>
      <c r="T37" s="33"/>
      <c r="U37" s="30"/>
      <c r="V37" s="30"/>
      <c r="W37" s="32"/>
    </row>
    <row r="38" spans="1:23" s="44" customFormat="1" ht="29.25" customHeight="1" thickBot="1">
      <c r="A38" s="12" t="s">
        <v>19</v>
      </c>
      <c r="B38" s="12"/>
      <c r="C38" s="12">
        <v>19</v>
      </c>
      <c r="D38" s="12"/>
      <c r="E38" s="12"/>
      <c r="F38" s="12"/>
      <c r="G38" s="12"/>
      <c r="H38" s="12"/>
      <c r="I38" s="12"/>
      <c r="J38" s="12"/>
      <c r="K38" s="12"/>
      <c r="L38" s="12"/>
      <c r="M38" s="4"/>
      <c r="N38" s="12">
        <v>19</v>
      </c>
      <c r="O38" s="12">
        <v>5</v>
      </c>
      <c r="P38" s="12">
        <f>N38+O38</f>
        <v>24</v>
      </c>
      <c r="Q38" s="12"/>
      <c r="R38" s="14">
        <v>22</v>
      </c>
      <c r="S38" s="15">
        <f>R38</f>
        <v>22</v>
      </c>
      <c r="T38" s="16">
        <v>2</v>
      </c>
      <c r="U38" s="17">
        <v>2</v>
      </c>
      <c r="V38" s="4"/>
      <c r="W38" s="12"/>
    </row>
    <row r="39" spans="1:23" s="44" customFormat="1" ht="21" customHeight="1" thickBot="1">
      <c r="A39" s="29" t="s">
        <v>17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5"/>
      <c r="T39" s="35"/>
      <c r="U39" s="30"/>
      <c r="V39" s="30"/>
      <c r="W39" s="32"/>
    </row>
    <row r="40" spans="1:32" s="44" customFormat="1" ht="39" customHeight="1" thickBot="1">
      <c r="A40" s="27" t="s">
        <v>18</v>
      </c>
      <c r="B40" s="12"/>
      <c r="C40" s="12">
        <v>20</v>
      </c>
      <c r="D40" s="12"/>
      <c r="E40" s="12"/>
      <c r="F40" s="12"/>
      <c r="G40" s="12"/>
      <c r="H40" s="12"/>
      <c r="I40" s="12"/>
      <c r="J40" s="12"/>
      <c r="K40" s="12"/>
      <c r="L40" s="12"/>
      <c r="M40" s="4"/>
      <c r="N40" s="12">
        <v>20</v>
      </c>
      <c r="O40" s="12">
        <v>19</v>
      </c>
      <c r="P40" s="12">
        <f>N40+O40</f>
        <v>39</v>
      </c>
      <c r="Q40" s="12"/>
      <c r="R40" s="14">
        <v>16</v>
      </c>
      <c r="S40" s="15">
        <v>16</v>
      </c>
      <c r="T40" s="16">
        <f>U40+V40</f>
        <v>23</v>
      </c>
      <c r="U40" s="17">
        <v>22</v>
      </c>
      <c r="V40" s="12">
        <v>1</v>
      </c>
      <c r="W40" s="12"/>
      <c r="AB40" s="44">
        <v>135</v>
      </c>
      <c r="AC40" s="44">
        <v>196</v>
      </c>
      <c r="AD40" s="44">
        <v>171</v>
      </c>
      <c r="AE40" s="44">
        <v>216</v>
      </c>
      <c r="AF40" s="44">
        <v>164</v>
      </c>
    </row>
    <row r="41" spans="1:32" s="44" customFormat="1" ht="35.25" customHeight="1" thickBot="1">
      <c r="A41" s="27" t="s">
        <v>44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4"/>
      <c r="N41" s="12"/>
      <c r="O41" s="12">
        <v>36</v>
      </c>
      <c r="P41" s="12">
        <f>N41+O41</f>
        <v>36</v>
      </c>
      <c r="Q41" s="12">
        <v>34</v>
      </c>
      <c r="R41" s="12">
        <v>2</v>
      </c>
      <c r="S41" s="15">
        <f>SUM(Q41:R41)</f>
        <v>36</v>
      </c>
      <c r="T41" s="19"/>
      <c r="U41" s="12"/>
      <c r="V41" s="4"/>
      <c r="W41" s="12"/>
      <c r="AB41" s="44">
        <v>16</v>
      </c>
      <c r="AC41" s="44">
        <v>60</v>
      </c>
      <c r="AD41" s="44">
        <v>256</v>
      </c>
      <c r="AE41" s="44">
        <v>356</v>
      </c>
      <c r="AF41" s="44">
        <v>151</v>
      </c>
    </row>
    <row r="42" spans="1:32" s="44" customFormat="1" ht="35.25" customHeight="1">
      <c r="A42" s="27" t="s">
        <v>16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4"/>
      <c r="N42" s="12"/>
      <c r="O42" s="12">
        <f aca="true" t="shared" si="3" ref="O42:V42">SUM(O40:O41)</f>
        <v>55</v>
      </c>
      <c r="P42" s="12">
        <f t="shared" si="3"/>
        <v>75</v>
      </c>
      <c r="Q42" s="12">
        <f t="shared" si="3"/>
        <v>34</v>
      </c>
      <c r="R42" s="12">
        <f t="shared" si="3"/>
        <v>18</v>
      </c>
      <c r="S42" s="12">
        <f t="shared" si="3"/>
        <v>52</v>
      </c>
      <c r="T42" s="12">
        <f t="shared" si="3"/>
        <v>23</v>
      </c>
      <c r="U42" s="12">
        <f t="shared" si="3"/>
        <v>22</v>
      </c>
      <c r="V42" s="12">
        <f t="shared" si="3"/>
        <v>1</v>
      </c>
      <c r="W42" s="12"/>
      <c r="AB42" s="44">
        <f>SUM(AB40:AB41)</f>
        <v>151</v>
      </c>
      <c r="AC42" s="44">
        <f>SUM(AC40:AC41)</f>
        <v>256</v>
      </c>
      <c r="AD42" s="44">
        <f>SUM(AD40:AD41)</f>
        <v>427</v>
      </c>
      <c r="AE42" s="44">
        <f>SUM(AE40:AE41)</f>
        <v>572</v>
      </c>
      <c r="AF42" s="44">
        <f>SUM(AF40:AF41)</f>
        <v>315</v>
      </c>
    </row>
    <row r="43" spans="1:31" s="44" customFormat="1" ht="17.25" customHeight="1">
      <c r="A43" s="28" t="s">
        <v>9</v>
      </c>
      <c r="B43" s="12">
        <f>B7+B30</f>
        <v>10</v>
      </c>
      <c r="C43" s="12">
        <f aca="true" t="shared" si="4" ref="C43:M43">C7+C22+C30+C32+C33+C34+C38+C40</f>
        <v>164</v>
      </c>
      <c r="D43" s="12">
        <f t="shared" si="4"/>
        <v>14</v>
      </c>
      <c r="E43" s="12">
        <f t="shared" si="4"/>
        <v>10</v>
      </c>
      <c r="F43" s="12">
        <f t="shared" si="4"/>
        <v>4</v>
      </c>
      <c r="G43" s="12">
        <f t="shared" si="4"/>
        <v>4</v>
      </c>
      <c r="H43" s="12">
        <f t="shared" si="4"/>
        <v>0</v>
      </c>
      <c r="I43" s="12">
        <f t="shared" si="4"/>
        <v>4</v>
      </c>
      <c r="J43" s="12">
        <f t="shared" si="4"/>
        <v>10</v>
      </c>
      <c r="K43" s="12">
        <f t="shared" si="4"/>
        <v>10</v>
      </c>
      <c r="L43" s="12">
        <f t="shared" si="4"/>
        <v>0</v>
      </c>
      <c r="M43" s="12">
        <f t="shared" si="4"/>
        <v>0</v>
      </c>
      <c r="N43" s="12">
        <f>N7+N22+N30+N32+N33+N34+N38+N40+N24+N28+N26+N41+N35</f>
        <v>164</v>
      </c>
      <c r="O43" s="12">
        <f>O7+O22+O30+O32+O33+O34+O38+O40+O24+O28+O26+O41+O35</f>
        <v>172</v>
      </c>
      <c r="P43" s="12">
        <f>P7+P22+P30+P32+P33+P34+P38+P40+P24+P28+P26+P41+P35+P21</f>
        <v>338</v>
      </c>
      <c r="Q43" s="12">
        <f aca="true" t="shared" si="5" ref="Q43:V43">Q7+Q21+Q22+Q24+Q26+Q28+Q32+Q33+Q34+Q35+Q38+Q40+Q41</f>
        <v>61</v>
      </c>
      <c r="R43" s="12">
        <f t="shared" si="5"/>
        <v>135</v>
      </c>
      <c r="S43" s="12">
        <f t="shared" si="5"/>
        <v>196</v>
      </c>
      <c r="T43" s="12">
        <f t="shared" si="5"/>
        <v>141</v>
      </c>
      <c r="U43" s="12">
        <f t="shared" si="5"/>
        <v>135</v>
      </c>
      <c r="V43" s="12">
        <f t="shared" si="5"/>
        <v>6</v>
      </c>
      <c r="W43" s="12">
        <f>W7+W22+W30+W32+W33+W34+W38+W40+W24+W28</f>
        <v>0</v>
      </c>
      <c r="AE43" s="44">
        <v>572</v>
      </c>
    </row>
    <row r="44" spans="1:23" s="1" customFormat="1" ht="12.75" hidden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>
        <f>S43+T43</f>
        <v>337</v>
      </c>
      <c r="Q44" s="22"/>
      <c r="R44" s="22"/>
      <c r="S44" s="22">
        <f>Q43+R43</f>
        <v>196</v>
      </c>
      <c r="T44" s="22">
        <f>U43+V43</f>
        <v>141</v>
      </c>
      <c r="U44" s="22"/>
      <c r="V44" s="22"/>
      <c r="W44" s="22"/>
    </row>
    <row r="45" ht="12.75" hidden="1">
      <c r="D45" s="22">
        <f>I43+J43</f>
        <v>14</v>
      </c>
    </row>
  </sheetData>
  <sheetProtection/>
  <mergeCells count="30">
    <mergeCell ref="D3:M3"/>
    <mergeCell ref="Q5:S5"/>
    <mergeCell ref="T5:V5"/>
    <mergeCell ref="N4:N6"/>
    <mergeCell ref="P4:P6"/>
    <mergeCell ref="A27:W27"/>
    <mergeCell ref="A25:W25"/>
    <mergeCell ref="O4:O6"/>
    <mergeCell ref="F4:F6"/>
    <mergeCell ref="D4:D6"/>
    <mergeCell ref="A29:W29"/>
    <mergeCell ref="M4:M6"/>
    <mergeCell ref="A1:W1"/>
    <mergeCell ref="C4:C6"/>
    <mergeCell ref="B2:C2"/>
    <mergeCell ref="W2:W6"/>
    <mergeCell ref="Q4:V4"/>
    <mergeCell ref="A23:W23"/>
    <mergeCell ref="D2:V2"/>
    <mergeCell ref="A20:W20"/>
    <mergeCell ref="A31:W31"/>
    <mergeCell ref="A37:W37"/>
    <mergeCell ref="N3:V3"/>
    <mergeCell ref="E4:E6"/>
    <mergeCell ref="A39:W39"/>
    <mergeCell ref="A2:A6"/>
    <mergeCell ref="B4:B6"/>
    <mergeCell ref="J5:L5"/>
    <mergeCell ref="G4:L4"/>
    <mergeCell ref="G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Алеев Фарид Талгатович</cp:lastModifiedBy>
  <cp:lastPrinted>2015-10-05T09:18:38Z</cp:lastPrinted>
  <dcterms:created xsi:type="dcterms:W3CDTF">2010-06-04T06:42:46Z</dcterms:created>
  <dcterms:modified xsi:type="dcterms:W3CDTF">2015-11-16T12:46:09Z</dcterms:modified>
  <cp:category/>
  <cp:version/>
  <cp:contentType/>
  <cp:contentStatus/>
</cp:coreProperties>
</file>